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https://shireofwonganhills.sharepoint.com/sites/Records-Wongan-Ballidu/NetworkTemp/BSC_MRS/5.Building/Information Sheets and Guides/"/>
    </mc:Choice>
  </mc:AlternateContent>
  <bookViews>
    <workbookView showHorizontalScroll="0" showVerticalScroll="0" showSheetTabs="0" xWindow="28680" yWindow="-120" windowWidth="29040" windowHeight="15840"/>
  </bookViews>
  <sheets>
    <sheet name="Calculator" sheetId="1" r:id="rId1"/>
    <sheet name="Data" sheetId="2" r:id="rId2"/>
  </sheets>
  <definedNames>
    <definedName name="BADAType">Data!$A$4:$A$5</definedName>
  </definedNames>
  <calcPr calcId="17102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1" l="1"/>
  <c r="B13" i="1" s="1"/>
  <c r="B14" i="1"/>
  <c r="B16" i="1"/>
  <c r="B18" i="1"/>
  <c r="B20" i="1"/>
  <c r="B23" i="1" l="1"/>
  <c r="E5" i="1" l="1"/>
  <c r="E4" i="1"/>
  <c r="B28" i="1" l="1"/>
  <c r="A28" i="1" s="1"/>
  <c r="B30" i="1"/>
  <c r="A30" i="1" s="1"/>
  <c r="B29" i="1"/>
  <c r="A29" i="1" s="1"/>
  <c r="B26" i="1"/>
  <c r="A26" i="1" s="1"/>
  <c r="B31" i="1"/>
  <c r="A31" i="1" s="1"/>
  <c r="B27" i="1"/>
  <c r="A27" i="1" s="1"/>
  <c r="B33" i="1" l="1"/>
</calcChain>
</file>

<file path=xl/sharedStrings.xml><?xml version="1.0" encoding="utf-8"?>
<sst xmlns="http://schemas.openxmlformats.org/spreadsheetml/2006/main" count="31" uniqueCount="29">
  <si>
    <t>Cost of Construction / Development</t>
  </si>
  <si>
    <t>Enter Type of Development</t>
  </si>
  <si>
    <t>Development Types</t>
  </si>
  <si>
    <t>Residential</t>
  </si>
  <si>
    <t>Commercial</t>
  </si>
  <si>
    <t>(Residential or Commercial)</t>
  </si>
  <si>
    <r>
      <t xml:space="preserve">(Enter cost </t>
    </r>
    <r>
      <rPr>
        <b/>
        <u/>
        <sz val="12"/>
        <color indexed="10"/>
        <rFont val="Arial"/>
        <family val="2"/>
      </rPr>
      <t>including</t>
    </r>
    <r>
      <rPr>
        <b/>
        <sz val="12"/>
        <rFont val="Arial"/>
        <family val="2"/>
      </rPr>
      <t xml:space="preserve"> GST)</t>
    </r>
  </si>
  <si>
    <t>Building Fee Residential - Certified application</t>
  </si>
  <si>
    <t>Building Fee Residential - Uncertified application</t>
  </si>
  <si>
    <t>Building Services Levy</t>
  </si>
  <si>
    <t>Commercial Certified Building Fee</t>
  </si>
  <si>
    <r>
      <rPr>
        <b/>
        <sz val="20"/>
        <rFont val="Calibri"/>
        <family val="2"/>
      </rPr>
      <t>←</t>
    </r>
    <r>
      <rPr>
        <sz val="10"/>
        <rFont val="Arial"/>
        <family val="2"/>
      </rPr>
      <t>Select from drop down list</t>
    </r>
  </si>
  <si>
    <r>
      <rPr>
        <b/>
        <sz val="20"/>
        <rFont val="Calibri"/>
        <family val="2"/>
      </rPr>
      <t>←</t>
    </r>
    <r>
      <rPr>
        <sz val="10"/>
        <rFont val="Arial"/>
        <family val="2"/>
      </rPr>
      <t>Enter value of construction</t>
    </r>
  </si>
  <si>
    <t>PROPERTY ADDRESS</t>
  </si>
  <si>
    <t>Cost less GST</t>
  </si>
  <si>
    <t>GST</t>
  </si>
  <si>
    <t>Planning Fees</t>
  </si>
  <si>
    <t>Total Fees - Building Permit</t>
  </si>
  <si>
    <t>Total Fee - Planning Application</t>
  </si>
  <si>
    <t>0.137% but not less than $61.65</t>
  </si>
  <si>
    <t>Enter Type of Application
Certified or Uncertified</t>
  </si>
  <si>
    <t>0.32% but not less than $110.00</t>
  </si>
  <si>
    <t>0.19% but not less than $110.00</t>
  </si>
  <si>
    <t>0.09% but not less than $110.00</t>
  </si>
  <si>
    <t>Uncertified</t>
  </si>
  <si>
    <t>Fees Valid as of 1 July 2022</t>
  </si>
  <si>
    <t>The Shire of Wongan-Ballidu has provided this Fee Calculator to assist applicants in assessing fees associated with Building and Development applications. Whilst the Shire of Wongan-Ballidu believes that the Fee Calculator, if used correctly, will produce accurate results, it is provided "as is" and without any representation pr warranty of any kind. The scale of fees used are set by legislation and may change. The Shire of Wongan-Ballidu accepts no liability of any kind and your use of this calculator is entirely at your own risk.</t>
  </si>
  <si>
    <t>Council Administration Fee for Building Permit Certificate</t>
  </si>
  <si>
    <t>Fee Calculator -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</si>
</sst>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_);[Red]\(&quot;$&quot;#,##0.00\)"/>
    <numFmt numFmtId="165" formatCode="_(&quot;$&quot;* #,##0.00_);_(&quot;$&quot;* \(#,##0.00\);_(&quot;$&quot;* &quot;-&quot;??_);_(@_)"/>
    <numFmt numFmtId="166" formatCode="&quot;$&quot;#,##0.00"/>
  </numFmts>
  <fonts count="16" x14ac:knownFonts="1">
    <font>
      <sz val="10"/>
      <name val="Arial"/>
    </font>
    <font>
      <sz val="10"/>
      <name val="Arial"/>
      <family val="2"/>
    </font>
    <font>
      <sz val="8"/>
      <name val="Arial"/>
      <family val="2"/>
    </font>
    <font>
      <b/>
      <sz val="12"/>
      <name val="Arial"/>
      <family val="2"/>
    </font>
    <font>
      <sz val="12"/>
      <name val="Arial"/>
      <family val="2"/>
    </font>
    <font>
      <b/>
      <sz val="10"/>
      <name val="Arial"/>
      <family val="2"/>
    </font>
    <font>
      <sz val="8"/>
      <name val="Arial"/>
      <family val="2"/>
    </font>
    <font>
      <b/>
      <sz val="14"/>
      <name val="Arial"/>
      <family val="2"/>
    </font>
    <font>
      <b/>
      <sz val="20"/>
      <name val="Arial"/>
      <family val="2"/>
    </font>
    <font>
      <b/>
      <u/>
      <sz val="12"/>
      <color indexed="10"/>
      <name val="Arial"/>
      <family val="2"/>
    </font>
    <font>
      <sz val="10"/>
      <name val="Arial"/>
      <family val="2"/>
    </font>
    <font>
      <b/>
      <sz val="20"/>
      <name val="Calibri"/>
      <family val="2"/>
    </font>
    <font>
      <sz val="10"/>
      <color theme="0"/>
      <name val="Arial"/>
      <family val="2"/>
    </font>
    <font>
      <sz val="7"/>
      <name val="Arial"/>
      <family val="2"/>
    </font>
    <font>
      <sz val="7.5"/>
      <name val="Arial"/>
      <family val="2"/>
    </font>
    <font>
      <sz val="12"/>
      <color theme="0"/>
      <name val="Arial"/>
      <family val="2"/>
    </font>
  </fonts>
  <fills count="4">
    <fill>
      <patternFill patternType="none"/>
    </fill>
    <fill>
      <patternFill patternType="gray125"/>
    </fill>
    <fill>
      <patternFill patternType="solid">
        <fgColor theme="0"/>
        <bgColor indexed="64"/>
      </patternFill>
    </fill>
    <fill>
      <patternFill patternType="solid">
        <fgColor rgb="FF1EB0A0"/>
        <bgColor indexed="64"/>
      </patternFill>
    </fill>
  </fills>
  <borders count="14">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165" fontId="1" fillId="0" borderId="0" applyFont="0" applyFill="0" applyBorder="0" applyAlignment="0" applyProtection="0"/>
  </cellStyleXfs>
  <cellXfs count="71">
    <xf numFmtId="0" fontId="0" fillId="0" borderId="0" xfId="0"/>
    <xf numFmtId="0" fontId="0" fillId="0" borderId="0" xfId="0" applyAlignment="1"/>
    <xf numFmtId="0" fontId="4" fillId="0" borderId="0" xfId="0" applyFont="1" applyAlignment="1"/>
    <xf numFmtId="0" fontId="4" fillId="0" borderId="1" xfId="0" applyFont="1" applyFill="1" applyBorder="1" applyAlignment="1"/>
    <xf numFmtId="0" fontId="4" fillId="0" borderId="2" xfId="0" applyFont="1" applyFill="1" applyBorder="1" applyAlignment="1"/>
    <xf numFmtId="0" fontId="5" fillId="0" borderId="0" xfId="0" applyFont="1"/>
    <xf numFmtId="166" fontId="0" fillId="0" borderId="0" xfId="0" applyNumberFormat="1"/>
    <xf numFmtId="0" fontId="0" fillId="0" borderId="2" xfId="0" applyBorder="1"/>
    <xf numFmtId="0" fontId="0" fillId="0" borderId="11" xfId="0" applyBorder="1"/>
    <xf numFmtId="0" fontId="0" fillId="0" borderId="12" xfId="0" applyBorder="1"/>
    <xf numFmtId="0" fontId="0" fillId="0" borderId="13" xfId="0" applyBorder="1"/>
    <xf numFmtId="0" fontId="8" fillId="0" borderId="11" xfId="0" applyFont="1" applyBorder="1" applyAlignment="1">
      <alignment horizontal="center" vertical="center" wrapText="1"/>
    </xf>
    <xf numFmtId="0" fontId="0" fillId="0" borderId="4" xfId="0" applyBorder="1" applyAlignment="1">
      <alignment horizontal="center"/>
    </xf>
    <xf numFmtId="166" fontId="0" fillId="0" borderId="0" xfId="0" applyNumberFormat="1" applyAlignment="1"/>
    <xf numFmtId="0" fontId="0" fillId="0" borderId="0" xfId="0" applyProtection="1">
      <protection locked="0"/>
    </xf>
    <xf numFmtId="0" fontId="0" fillId="2" borderId="0" xfId="0" applyFill="1" applyAlignment="1"/>
    <xf numFmtId="10" fontId="4" fillId="0" borderId="0" xfId="0" applyNumberFormat="1" applyFont="1" applyAlignment="1">
      <alignment horizontal="left"/>
    </xf>
    <xf numFmtId="166" fontId="12" fillId="0" borderId="10" xfId="0" applyNumberFormat="1" applyFont="1" applyBorder="1"/>
    <xf numFmtId="10" fontId="0" fillId="0" borderId="0" xfId="0" applyNumberFormat="1"/>
    <xf numFmtId="0" fontId="0" fillId="0" borderId="0" xfId="0" applyBorder="1"/>
    <xf numFmtId="0" fontId="12" fillId="0" borderId="0" xfId="0" applyFont="1" applyBorder="1"/>
    <xf numFmtId="0" fontId="2" fillId="0" borderId="7" xfId="0" applyFont="1" applyBorder="1" applyAlignment="1">
      <alignment horizontal="right" vertical="top" wrapText="1"/>
    </xf>
    <xf numFmtId="0" fontId="2" fillId="0" borderId="8" xfId="0" applyFont="1" applyBorder="1" applyAlignment="1">
      <alignment horizontal="left" wrapText="1"/>
    </xf>
    <xf numFmtId="0" fontId="5" fillId="0" borderId="1" xfId="0" applyFont="1" applyBorder="1" applyAlignment="1">
      <alignment horizontal="center"/>
    </xf>
    <xf numFmtId="0" fontId="15" fillId="0" borderId="1" xfId="0" applyFont="1" applyBorder="1" applyAlignment="1">
      <alignment horizontal="right"/>
    </xf>
    <xf numFmtId="166" fontId="15" fillId="0" borderId="2" xfId="0" applyNumberFormat="1" applyFont="1" applyBorder="1" applyAlignment="1">
      <alignment horizontal="left" vertical="top" wrapText="1"/>
    </xf>
    <xf numFmtId="166" fontId="15" fillId="0" borderId="2" xfId="0" applyNumberFormat="1" applyFont="1" applyBorder="1" applyAlignment="1">
      <alignment horizontal="left"/>
    </xf>
    <xf numFmtId="0" fontId="1" fillId="0" borderId="11" xfId="0" applyFont="1"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166" fontId="3" fillId="2" borderId="0" xfId="0" applyNumberFormat="1" applyFont="1" applyFill="1" applyBorder="1" applyAlignment="1" applyProtection="1">
      <alignment horizontal="center" vertical="center" wrapText="1"/>
      <protection locked="0"/>
    </xf>
    <xf numFmtId="0" fontId="6" fillId="0" borderId="11" xfId="0" applyFont="1" applyBorder="1" applyAlignment="1" applyProtection="1">
      <alignment horizontal="left" vertical="top" wrapText="1" indent="1"/>
      <protection locked="0"/>
    </xf>
    <xf numFmtId="0" fontId="0" fillId="0" borderId="10" xfId="0" applyBorder="1" applyAlignment="1" applyProtection="1">
      <alignment horizontal="left" wrapText="1" indent="1"/>
      <protection locked="0"/>
    </xf>
    <xf numFmtId="0" fontId="0" fillId="0" borderId="12" xfId="0" applyBorder="1" applyAlignment="1" applyProtection="1">
      <alignment horizontal="left" wrapText="1" indent="1"/>
      <protection locked="0"/>
    </xf>
    <xf numFmtId="0" fontId="0" fillId="0" borderId="13" xfId="0" applyBorder="1" applyAlignment="1" applyProtection="1">
      <alignment horizontal="left" wrapText="1" indent="1"/>
      <protection locked="0"/>
    </xf>
    <xf numFmtId="0" fontId="3" fillId="2" borderId="0" xfId="0" applyFont="1" applyFill="1" applyBorder="1" applyAlignment="1" applyProtection="1">
      <alignment horizontal="center" vertical="center"/>
      <protection locked="0"/>
    </xf>
    <xf numFmtId="0" fontId="10" fillId="0" borderId="1" xfId="0" applyFont="1" applyBorder="1" applyAlignment="1">
      <alignment horizontal="center"/>
    </xf>
    <xf numFmtId="0" fontId="10" fillId="0" borderId="1" xfId="0" applyFont="1" applyBorder="1" applyAlignment="1">
      <alignment horizontal="center" vertical="center"/>
    </xf>
    <xf numFmtId="0" fontId="3" fillId="0" borderId="3"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5" xfId="0" applyFont="1" applyFill="1" applyBorder="1" applyAlignment="1">
      <alignment horizontal="right" vertical="top" wrapText="1"/>
    </xf>
    <xf numFmtId="0" fontId="3" fillId="0" borderId="6" xfId="0" applyFont="1" applyFill="1" applyBorder="1" applyAlignment="1">
      <alignment horizontal="right" vertical="top" wrapText="1"/>
    </xf>
    <xf numFmtId="0" fontId="3" fillId="0" borderId="5" xfId="0" applyFont="1" applyFill="1" applyBorder="1" applyAlignment="1">
      <alignment horizontal="right" vertical="top" wrapText="1"/>
    </xf>
    <xf numFmtId="0" fontId="3" fillId="0" borderId="6" xfId="0" applyFont="1" applyFill="1" applyBorder="1" applyAlignment="1">
      <alignment horizontal="right" vertical="top" wrapText="1"/>
    </xf>
    <xf numFmtId="0" fontId="3" fillId="0" borderId="6" xfId="0" applyFont="1" applyFill="1" applyBorder="1" applyAlignment="1">
      <alignment horizontal="right"/>
    </xf>
    <xf numFmtId="0" fontId="3" fillId="0" borderId="3" xfId="0" applyFont="1" applyFill="1" applyBorder="1" applyAlignment="1"/>
    <xf numFmtId="166" fontId="3" fillId="0" borderId="4" xfId="0" applyNumberFormat="1" applyFont="1" applyFill="1" applyBorder="1" applyAlignment="1" applyProtection="1">
      <alignment horizontal="right"/>
    </xf>
    <xf numFmtId="0" fontId="3" fillId="0" borderId="1" xfId="0" applyFont="1" applyFill="1" applyBorder="1" applyAlignment="1"/>
    <xf numFmtId="166" fontId="3" fillId="0" borderId="2" xfId="0" applyNumberFormat="1" applyFont="1" applyFill="1" applyBorder="1" applyAlignment="1" applyProtection="1">
      <alignment horizontal="right"/>
    </xf>
    <xf numFmtId="0" fontId="3" fillId="0" borderId="4" xfId="0" applyFont="1" applyFill="1" applyBorder="1" applyAlignment="1"/>
    <xf numFmtId="166" fontId="3" fillId="0" borderId="4" xfId="0" applyNumberFormat="1" applyFont="1" applyFill="1" applyBorder="1" applyAlignment="1"/>
    <xf numFmtId="0" fontId="3" fillId="0" borderId="3" xfId="0" applyFont="1" applyFill="1" applyBorder="1"/>
    <xf numFmtId="164" fontId="3" fillId="0" borderId="4" xfId="0" applyNumberFormat="1" applyFont="1" applyFill="1" applyBorder="1"/>
    <xf numFmtId="0" fontId="7" fillId="0" borderId="6" xfId="0" applyFont="1" applyFill="1" applyBorder="1" applyAlignment="1">
      <alignment horizontal="right" vertical="center" wrapText="1"/>
    </xf>
    <xf numFmtId="166" fontId="7" fillId="0" borderId="4" xfId="0" applyNumberFormat="1" applyFont="1" applyFill="1" applyBorder="1" applyAlignment="1">
      <alignment horizontal="right" vertical="center" wrapText="1"/>
    </xf>
    <xf numFmtId="0" fontId="0" fillId="0" borderId="1" xfId="0" applyFill="1" applyBorder="1"/>
    <xf numFmtId="0" fontId="0" fillId="0" borderId="2" xfId="0" applyFill="1" applyBorder="1"/>
    <xf numFmtId="0" fontId="3" fillId="0" borderId="3" xfId="0" applyFont="1" applyFill="1" applyBorder="1" applyAlignment="1">
      <alignment horizontal="center" vertical="center"/>
    </xf>
    <xf numFmtId="0" fontId="0" fillId="0" borderId="9" xfId="0" applyFill="1" applyBorder="1" applyAlignment="1">
      <alignment horizontal="center" vertical="center"/>
    </xf>
    <xf numFmtId="0" fontId="2" fillId="0" borderId="4" xfId="0" applyNumberFormat="1" applyFont="1" applyFill="1" applyBorder="1" applyAlignment="1">
      <alignment horizontal="right" wrapText="1"/>
    </xf>
    <xf numFmtId="166" fontId="3" fillId="0" borderId="4" xfId="0" applyNumberFormat="1" applyFont="1" applyFill="1" applyBorder="1" applyAlignment="1">
      <alignment wrapText="1"/>
    </xf>
    <xf numFmtId="0" fontId="13" fillId="0" borderId="4" xfId="0" applyNumberFormat="1" applyFont="1" applyFill="1" applyBorder="1" applyAlignment="1">
      <alignment horizontal="right" wrapText="1"/>
    </xf>
    <xf numFmtId="0" fontId="14" fillId="0" borderId="4" xfId="0" applyNumberFormat="1" applyFont="1" applyFill="1" applyBorder="1" applyAlignment="1">
      <alignment horizontal="right" wrapText="1"/>
    </xf>
    <xf numFmtId="0" fontId="7" fillId="0" borderId="4" xfId="0" applyFont="1" applyFill="1" applyBorder="1" applyAlignment="1">
      <alignment horizontal="right" vertical="center" wrapText="1"/>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165" fontId="3" fillId="3" borderId="5" xfId="1" applyFont="1" applyFill="1" applyBorder="1" applyAlignment="1" applyProtection="1">
      <alignment horizontal="center" vertical="center"/>
      <protection locked="0"/>
    </xf>
    <xf numFmtId="165" fontId="3" fillId="3" borderId="6" xfId="1" applyFont="1" applyFill="1" applyBorder="1" applyAlignment="1" applyProtection="1">
      <alignment horizontal="center" vertical="center"/>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1325880</xdr:colOff>
      <xdr:row>0</xdr:row>
      <xdr:rowOff>785256</xdr:rowOff>
    </xdr:to>
    <xdr:pic>
      <xdr:nvPicPr>
        <xdr:cNvPr id="3" name="Picture 2">
          <a:extLst>
            <a:ext uri="{FF2B5EF4-FFF2-40B4-BE49-F238E27FC236}">
              <a16:creationId xmlns:a16="http://schemas.microsoft.com/office/drawing/2014/main" id="{E3D2FFAE-570C-48C0-BF3B-1A91E10637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0" y="0"/>
          <a:ext cx="1325880" cy="7852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0"/>
  <sheetViews>
    <sheetView showGridLines="0" showZeros="0" tabSelected="1" showOutlineSymbols="0" zoomScaleNormal="100" zoomScaleSheetLayoutView="100" workbookViewId="0">
      <selection activeCell="F14" sqref="F14"/>
    </sheetView>
  </sheetViews>
  <sheetFormatPr defaultRowHeight="13.2" x14ac:dyDescent="0.25"/>
  <cols>
    <col min="1" max="1" width="69.44140625" customWidth="1"/>
    <col min="2" max="2" width="41" customWidth="1"/>
    <col min="3" max="3" width="26.33203125" customWidth="1"/>
  </cols>
  <sheetData>
    <row r="1" spans="1:6" ht="64.5" customHeight="1" thickBot="1" x14ac:dyDescent="0.3">
      <c r="A1" s="11" t="s">
        <v>28</v>
      </c>
      <c r="B1" s="12"/>
    </row>
    <row r="2" spans="1:6" ht="13.8" thickBot="1" x14ac:dyDescent="0.3">
      <c r="A2" s="21"/>
      <c r="B2" s="22"/>
      <c r="F2" s="38"/>
    </row>
    <row r="3" spans="1:6" ht="16.2" thickBot="1" x14ac:dyDescent="0.3">
      <c r="A3" s="41" t="s">
        <v>13</v>
      </c>
      <c r="B3" s="42"/>
      <c r="F3" s="38"/>
    </row>
    <row r="4" spans="1:6" ht="17.25" customHeight="1" x14ac:dyDescent="0.25">
      <c r="A4" s="34"/>
      <c r="B4" s="35"/>
      <c r="C4" s="14"/>
      <c r="E4" s="20" t="str">
        <f>IF($B$6="Commercial","Certified","Certified")</f>
        <v>Certified</v>
      </c>
    </row>
    <row r="5" spans="1:6" ht="17.25" customHeight="1" thickBot="1" x14ac:dyDescent="0.3">
      <c r="A5" s="36"/>
      <c r="B5" s="37"/>
      <c r="E5" s="20" t="str">
        <f>IF($B$6="Commercial","Certified","Uncertified")</f>
        <v>Uncertified</v>
      </c>
    </row>
    <row r="6" spans="1:6" ht="17.25" customHeight="1" x14ac:dyDescent="0.25">
      <c r="A6" s="43" t="s">
        <v>1</v>
      </c>
      <c r="B6" s="67" t="s">
        <v>3</v>
      </c>
      <c r="C6" s="39" t="s">
        <v>11</v>
      </c>
    </row>
    <row r="7" spans="1:6" ht="16.2" thickBot="1" x14ac:dyDescent="0.3">
      <c r="A7" s="44" t="s">
        <v>5</v>
      </c>
      <c r="B7" s="68"/>
      <c r="C7" s="39"/>
    </row>
    <row r="8" spans="1:6" ht="17.25" customHeight="1" x14ac:dyDescent="0.25">
      <c r="A8" s="45" t="s">
        <v>20</v>
      </c>
      <c r="B8" s="67" t="s">
        <v>24</v>
      </c>
      <c r="C8" s="40" t="s">
        <v>11</v>
      </c>
    </row>
    <row r="9" spans="1:6" ht="16.2" customHeight="1" thickBot="1" x14ac:dyDescent="0.3">
      <c r="A9" s="46"/>
      <c r="B9" s="68"/>
      <c r="C9" s="40"/>
      <c r="F9" s="33"/>
    </row>
    <row r="10" spans="1:6" ht="16.8" customHeight="1" x14ac:dyDescent="0.25">
      <c r="A10" s="43" t="s">
        <v>0</v>
      </c>
      <c r="B10" s="69"/>
      <c r="C10" s="39" t="s">
        <v>12</v>
      </c>
      <c r="F10" s="33"/>
    </row>
    <row r="11" spans="1:6" ht="15" customHeight="1" thickBot="1" x14ac:dyDescent="0.35">
      <c r="A11" s="47" t="s">
        <v>6</v>
      </c>
      <c r="B11" s="70"/>
      <c r="C11" s="39"/>
    </row>
    <row r="12" spans="1:6" ht="31.2" customHeight="1" x14ac:dyDescent="0.25">
      <c r="A12" s="24" t="s">
        <v>14</v>
      </c>
      <c r="B12" s="25">
        <f>B10</f>
        <v>0</v>
      </c>
      <c r="C12" s="1"/>
    </row>
    <row r="13" spans="1:6" ht="17.25" customHeight="1" thickBot="1" x14ac:dyDescent="0.3">
      <c r="A13" s="24" t="s">
        <v>15</v>
      </c>
      <c r="B13" s="26">
        <f>B12</f>
        <v>0</v>
      </c>
      <c r="C13" s="13"/>
      <c r="D13" s="1"/>
    </row>
    <row r="14" spans="1:6" ht="16.2" thickBot="1" x14ac:dyDescent="0.35">
      <c r="A14" s="48" t="s">
        <v>8</v>
      </c>
      <c r="B14" s="49">
        <f>IF(OR($B$6="Commercial",ISBLANK($B$10)),0,IF($B$8="-","Specify Certified/Uncertified(Above)",IF($B8="Uncertified",IF(0.00318*$B$10&lt;=110,110,0.0032*$B$10),0)))</f>
        <v>0</v>
      </c>
      <c r="C14" s="2" t="s">
        <v>21</v>
      </c>
      <c r="D14" s="15"/>
      <c r="F14" s="18"/>
    </row>
    <row r="15" spans="1:6" ht="16.2" thickBot="1" x14ac:dyDescent="0.35">
      <c r="A15" s="50"/>
      <c r="B15" s="51"/>
      <c r="C15" s="2"/>
      <c r="D15" s="15"/>
      <c r="F15" s="18"/>
    </row>
    <row r="16" spans="1:6" ht="16.2" thickBot="1" x14ac:dyDescent="0.35">
      <c r="A16" s="52" t="s">
        <v>7</v>
      </c>
      <c r="B16" s="49">
        <f>IF(OR($B$6="Commercial",ISBLANK($B$10)),0,IF($B$8="-","Specify Certified/Uncertified(Above)",IF($B8="Certified",IF(0.0019*$B$10&lt;=110,110,0.0019*$B$10),0)))</f>
        <v>0</v>
      </c>
      <c r="C16" s="2" t="s">
        <v>22</v>
      </c>
      <c r="D16" s="15"/>
      <c r="F16" s="18"/>
    </row>
    <row r="17" spans="1:21" ht="15.6" thickBot="1" x14ac:dyDescent="0.3">
      <c r="A17" s="3"/>
      <c r="B17" s="4"/>
      <c r="C17" s="2"/>
      <c r="D17" s="1"/>
      <c r="F17" s="18"/>
    </row>
    <row r="18" spans="1:21" ht="16.2" thickBot="1" x14ac:dyDescent="0.35">
      <c r="A18" s="48" t="s">
        <v>10</v>
      </c>
      <c r="B18" s="53">
        <f>IF(OR($B$6="Residential",ISBLANK($B$10)),0,IF($B$10*0.0009&lt;110,110,$B$10*0.0009))</f>
        <v>0</v>
      </c>
      <c r="C18" s="2" t="s">
        <v>23</v>
      </c>
      <c r="D18" s="1"/>
      <c r="F18" s="18"/>
    </row>
    <row r="19" spans="1:21" ht="15.6" thickBot="1" x14ac:dyDescent="0.3">
      <c r="A19" s="3"/>
      <c r="B19" s="4"/>
      <c r="C19" s="2"/>
      <c r="D19" s="1"/>
      <c r="F19" s="18"/>
    </row>
    <row r="20" spans="1:21" ht="16.2" thickBot="1" x14ac:dyDescent="0.35">
      <c r="A20" s="54" t="s">
        <v>9</v>
      </c>
      <c r="B20" s="55">
        <f>IF(ISBLANK($B$10),0,IF($B$10*0.00137&lt;61.65,61.65,($B$10*0.00137)))</f>
        <v>0</v>
      </c>
      <c r="C20" s="16" t="s">
        <v>19</v>
      </c>
      <c r="F20" s="18"/>
    </row>
    <row r="21" spans="1:21" ht="15.6" thickBot="1" x14ac:dyDescent="0.3">
      <c r="A21" s="3"/>
      <c r="B21" s="4"/>
      <c r="S21" s="19"/>
      <c r="T21" s="19"/>
      <c r="U21" s="19"/>
    </row>
    <row r="22" spans="1:21" ht="16.2" thickBot="1" x14ac:dyDescent="0.35">
      <c r="A22" s="54" t="s">
        <v>27</v>
      </c>
      <c r="B22" s="55">
        <v>110</v>
      </c>
      <c r="S22" s="19"/>
      <c r="T22" s="19"/>
      <c r="U22" s="19"/>
    </row>
    <row r="23" spans="1:21" ht="36" customHeight="1" thickBot="1" x14ac:dyDescent="0.3">
      <c r="A23" s="56" t="s">
        <v>17</v>
      </c>
      <c r="B23" s="57">
        <f>IF($B$8="-","ENTER TYPE OF APPLICATION FOR RESULT",SUM(B14:B22))</f>
        <v>110</v>
      </c>
      <c r="D23" s="6"/>
      <c r="E23" s="6"/>
      <c r="S23" s="19"/>
      <c r="T23" s="19"/>
      <c r="U23" s="19"/>
    </row>
    <row r="24" spans="1:21" ht="15.75" customHeight="1" thickBot="1" x14ac:dyDescent="0.3">
      <c r="A24" s="58"/>
      <c r="B24" s="59"/>
    </row>
    <row r="25" spans="1:21" ht="17.25" customHeight="1" thickBot="1" x14ac:dyDescent="0.3">
      <c r="A25" s="60" t="s">
        <v>16</v>
      </c>
      <c r="B25" s="61"/>
    </row>
    <row r="26" spans="1:21" ht="17.25" customHeight="1" thickBot="1" x14ac:dyDescent="0.35">
      <c r="A26" s="62" t="str">
        <f>IF(B26=0,"","$50,000 AND LESS - FIXED FEE")</f>
        <v/>
      </c>
      <c r="B26" s="63">
        <f>IF(B12=0,0,IF(B12&lt;=50000,147,0))</f>
        <v>0</v>
      </c>
    </row>
    <row r="27" spans="1:21" ht="17.25" customHeight="1" thickBot="1" x14ac:dyDescent="0.35">
      <c r="A27" s="62" t="str">
        <f>IF(B27=0,"","BETWEEN $50,000 AND $500,000 - 0.32% OF DEVELOPMENT COST (excluding GST)")</f>
        <v/>
      </c>
      <c r="B27" s="63">
        <f>IF(B12&gt;500000,0,IF(B12&lt;50001,0,IF(B12&gt;50001,B12*0.0032,0)))</f>
        <v>0</v>
      </c>
    </row>
    <row r="28" spans="1:21" ht="17.25" customHeight="1" thickBot="1" x14ac:dyDescent="0.35">
      <c r="A28" s="64" t="str">
        <f>IF(B28=0,"","BETWEEN $500,000 AND $2,500,000 - $1700 +0.257% (excluding GST) OF BALANCE IN EXCESS OF $500,000")</f>
        <v/>
      </c>
      <c r="B28" s="63">
        <f>IF(B12&gt;2500000,0,IF(B12&lt;500000,0,IF(B12&gt;500000,(B12-500000)*0.00257 + 1700,0)))</f>
        <v>0</v>
      </c>
      <c r="C28" s="6"/>
    </row>
    <row r="29" spans="1:21" ht="17.25" customHeight="1" thickBot="1" x14ac:dyDescent="0.35">
      <c r="A29" s="65" t="str">
        <f>IF(B29=0,"","BETWEEN $2,500,000 AND $5,000,000 - $7161+0.206% excluding GST, OF BALANCE IN EXCESS OF $2,500,000")</f>
        <v/>
      </c>
      <c r="B29" s="63">
        <f>IF(B12&gt;5000000,0,IF(B12&lt;2500000,0,IF(B12&gt;2500000,(B12-2500000)*0.00206 + 7161,0)))</f>
        <v>0</v>
      </c>
    </row>
    <row r="30" spans="1:21" ht="17.25" customHeight="1" thickBot="1" x14ac:dyDescent="0.35">
      <c r="A30" s="65" t="str">
        <f>IF(B30=0,"","BETWEEN $5,000,000 AND $21,500,000 - $12633 +0.123% (excluding GST) OF BALANCE IN EXCESS OF $5,000,000")</f>
        <v/>
      </c>
      <c r="B30" s="63">
        <f>IF(B12&gt;21500000,0,IF(B12&lt;5000000,0,IF(B12&gt;5000000,(B12-5000000)*0.00123 + 12633,0)))</f>
        <v>0</v>
      </c>
    </row>
    <row r="31" spans="1:21" ht="17.25" customHeight="1" thickBot="1" x14ac:dyDescent="0.35">
      <c r="A31" s="62" t="str">
        <f>IF(B31=0,"","GREATER THAN $21,500,000 - FIXED FEE OF $34,196.00")</f>
        <v/>
      </c>
      <c r="B31" s="63">
        <f>IF(B12&gt;21500000,34196,0)</f>
        <v>0</v>
      </c>
    </row>
    <row r="32" spans="1:21" ht="14.25" customHeight="1" thickBot="1" x14ac:dyDescent="0.3">
      <c r="A32" s="58"/>
      <c r="B32" s="59"/>
    </row>
    <row r="33" spans="1:2" ht="36" customHeight="1" thickBot="1" x14ac:dyDescent="0.3">
      <c r="A33" s="66" t="s">
        <v>18</v>
      </c>
      <c r="B33" s="57">
        <f>MAX(B26:B31)</f>
        <v>0</v>
      </c>
    </row>
    <row r="34" spans="1:2" x14ac:dyDescent="0.25">
      <c r="A34" s="8"/>
      <c r="B34" s="17"/>
    </row>
    <row r="35" spans="1:2" x14ac:dyDescent="0.25">
      <c r="A35" s="23" t="s">
        <v>25</v>
      </c>
      <c r="B35" s="7"/>
    </row>
    <row r="36" spans="1:2" ht="13.8" thickBot="1" x14ac:dyDescent="0.3">
      <c r="A36" s="9"/>
      <c r="B36" s="10"/>
    </row>
    <row r="37" spans="1:2" ht="13.2" customHeight="1" x14ac:dyDescent="0.25">
      <c r="A37" s="27" t="s">
        <v>26</v>
      </c>
      <c r="B37" s="28"/>
    </row>
    <row r="38" spans="1:2" x14ac:dyDescent="0.25">
      <c r="A38" s="29"/>
      <c r="B38" s="30"/>
    </row>
    <row r="39" spans="1:2" x14ac:dyDescent="0.25">
      <c r="A39" s="29"/>
      <c r="B39" s="30"/>
    </row>
    <row r="40" spans="1:2" ht="27.75" customHeight="1" thickBot="1" x14ac:dyDescent="0.3">
      <c r="A40" s="31"/>
      <c r="B40" s="32"/>
    </row>
  </sheetData>
  <sheetProtection selectLockedCells="1" autoFilter="0"/>
  <mergeCells count="13">
    <mergeCell ref="A37:B40"/>
    <mergeCell ref="F9:F10"/>
    <mergeCell ref="B6:B7"/>
    <mergeCell ref="A4:B5"/>
    <mergeCell ref="F2:F3"/>
    <mergeCell ref="B8:B9"/>
    <mergeCell ref="A8:A9"/>
    <mergeCell ref="B10:B11"/>
    <mergeCell ref="C6:C7"/>
    <mergeCell ref="C8:C9"/>
    <mergeCell ref="A25:B25"/>
    <mergeCell ref="C10:C11"/>
    <mergeCell ref="A3:B3"/>
  </mergeCells>
  <phoneticPr fontId="2" type="noConversion"/>
  <dataValidations xWindow="659" yWindow="469" count="3">
    <dataValidation type="list" allowBlank="1" showInputMessage="1" showErrorMessage="1" error="Please select from list" sqref="B6:B7 F2:F3">
      <formula1>BADAType</formula1>
    </dataValidation>
    <dataValidation type="list" allowBlank="1" showInputMessage="1" showErrorMessage="1" sqref="F9:F10">
      <formula1>$E$4:$E$5</formula1>
    </dataValidation>
    <dataValidation type="list" showInputMessage="1" showErrorMessage="1" errorTitle="Certify Error" error="Incorrect Certification_x000a__x000a_Choose from options in drop down box at right edge of cell" promptTitle="Certified/Uncertified" prompt="All commercial applications must be certified_x000a_Residential applications may be certified or uncertified" sqref="B8:B9">
      <formula1>$E$4:$E$5</formula1>
    </dataValidation>
  </dataValidations>
  <pageMargins left="0.35433070866141736" right="0.35433070866141736" top="0.98425196850393704" bottom="0.39370078740157483" header="0.51181102362204722" footer="0.51181102362204722"/>
  <pageSetup paperSize="9" scale="5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5"/>
  <sheetViews>
    <sheetView workbookViewId="0">
      <selection activeCell="A4" sqref="A4"/>
    </sheetView>
  </sheetViews>
  <sheetFormatPr defaultRowHeight="13.2" x14ac:dyDescent="0.25"/>
  <cols>
    <col min="1" max="1" width="19.109375" bestFit="1" customWidth="1"/>
  </cols>
  <sheetData>
    <row r="3" spans="1:1" x14ac:dyDescent="0.25">
      <c r="A3" s="5" t="s">
        <v>2</v>
      </c>
    </row>
    <row r="4" spans="1:1" x14ac:dyDescent="0.25">
      <c r="A4" t="s">
        <v>3</v>
      </c>
    </row>
    <row r="5" spans="1:1" x14ac:dyDescent="0.25">
      <c r="A5" t="s">
        <v>4</v>
      </c>
    </row>
  </sheetData>
  <phoneticPr fontId="2"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9F832467F67ED448340A04F37A81EBC" ma:contentTypeVersion="19" ma:contentTypeDescription="Create a new document." ma:contentTypeScope="" ma:versionID="75400de349b94a3516858121aabcd013">
  <xsd:schema xmlns:xsd="http://www.w3.org/2001/XMLSchema" xmlns:xs="http://www.w3.org/2001/XMLSchema" xmlns:p="http://schemas.microsoft.com/office/2006/metadata/properties" xmlns:ns2="c02de671-ee08-4f74-b060-6a04233d7a7a" xmlns:ns3="c055b0df-b8a3-4d64-bb56-edb5bad907d0" targetNamespace="http://schemas.microsoft.com/office/2006/metadata/properties" ma:root="true" ma:fieldsID="0ab3100670c5dc2a6208c7e88a19e923" ns2:_="" ns3:_="">
    <xsd:import namespace="c02de671-ee08-4f74-b060-6a04233d7a7a"/>
    <xsd:import namespace="c055b0df-b8a3-4d64-bb56-edb5bad907d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OriginalAuthor"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3:_dlc_DocId" minOccurs="0"/>
                <xsd:element ref="ns3:_dlc_DocIdUrl" minOccurs="0"/>
                <xsd:element ref="ns3:_dlc_DocIdPersistId" minOccurs="0"/>
                <xsd:element ref="ns3:i0f84bba906045b4af568ee102a52dc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2de671-ee08-4f74-b060-6a04233d7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OriginalAuthor" ma:index="14" nillable="true" ma:displayName="Original Author" ma:format="Dropdown" ma:internalName="OriginalAuthor">
      <xsd:simpleType>
        <xsd:restriction base="dms:Text">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5c4c1bf-0935-48bd-bd12-e5a0b3474b1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55b0df-b8a3-4d64-bb56-edb5bad907d0"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e1b2802e-2902-4ab0-916a-dd75f8ecd8b2}" ma:internalName="TaxCatchAll" ma:showField="CatchAllData" ma:web="c055b0df-b8a3-4d64-bb56-edb5bad907d0">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element name="i0f84bba906045b4af568ee102a52dcb" ma:index="29" nillable="true" ma:taxonomy="true" ma:internalName="i0f84bba906045b4af568ee102a52dcb" ma:taxonomyFieldName="RevIMBCS" ma:displayName="Record Classification" ma:indexed="true" ma:default="" ma:fieldId="{20f84bba-9060-45b4-af56-8ee102a52dcb}" ma:sspId="f5c4c1bf-0935-48bd-bd12-e5a0b3474b11" ma:termSetId="e2f0d96b-44cd-49d4-ae3f-cb72e811efdb"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D6C0FE-51DF-42FF-A0DE-166FE3B95D11}">
  <ds:schemaRefs>
    <ds:schemaRef ds:uri="http://schemas.microsoft.com/sharepoint/events"/>
  </ds:schemaRefs>
</ds:datastoreItem>
</file>

<file path=customXml/itemProps2.xml><?xml version="1.0" encoding="utf-8"?>
<ds:datastoreItem xmlns:ds="http://schemas.openxmlformats.org/officeDocument/2006/customXml" ds:itemID="{82DC5DF4-6D1D-4865-8C93-9FE92A1B7E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2de671-ee08-4f74-b060-6a04233d7a7a"/>
    <ds:schemaRef ds:uri="c055b0df-b8a3-4d64-bb56-edb5bad907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0F6DDC-1CD0-4CF8-86E1-54592F27AF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Calculator</vt:lpstr>
      <vt:lpstr>Data</vt:lpstr>
      <vt:lpstr>BADAType</vt:lpstr>
    </vt:vector>
  </TitlesOfParts>
  <Company>City of Nedlands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Deal</dc:creator>
  <cp:lastModifiedBy>Kim Walsh</cp:lastModifiedBy>
  <cp:lastPrinted>2016-03-10T08:37:12Z</cp:lastPrinted>
  <dcterms:created xsi:type="dcterms:W3CDTF">2006-10-13T04:47:40Z</dcterms:created>
  <dcterms:modified xsi:type="dcterms:W3CDTF">2022-07-26T06:38:00Z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ynergySoftUID">
    <vt:lpwstr>K5A4F6180</vt:lpwstr>
  </property>
  <property fmtid="{D5CDD505-2E9C-101B-9397-08002B2CF9AE}" pid="3" name="ContentTypeId">
    <vt:lpwstr>0x01010069F832467F67ED448340A04F37A81EBC</vt:lpwstr>
  </property>
</Properties>
</file>